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795" activeTab="1"/>
  </bookViews>
  <sheets>
    <sheet name="Overview" sheetId="5" r:id="rId1"/>
    <sheet name="2017 Baseline" sheetId="4" r:id="rId2"/>
    <sheet name="2017-2019" sheetId="1" r:id="rId3"/>
  </sheets>
  <calcPr calcId="145621"/>
</workbook>
</file>

<file path=xl/calcChain.xml><?xml version="1.0" encoding="utf-8"?>
<calcChain xmlns="http://schemas.openxmlformats.org/spreadsheetml/2006/main">
  <c r="B4" i="5" l="1"/>
  <c r="B3" i="5"/>
  <c r="C24" i="1"/>
  <c r="C28" i="1"/>
  <c r="C32" i="1"/>
  <c r="C37" i="1"/>
  <c r="C43" i="1"/>
  <c r="C17" i="1"/>
  <c r="C16" i="1"/>
  <c r="C15" i="1"/>
  <c r="C12" i="1"/>
  <c r="C4" i="5" s="1"/>
  <c r="C11" i="1"/>
  <c r="C3" i="5" s="1"/>
  <c r="D3" i="5" l="1"/>
  <c r="D4" i="5"/>
  <c r="C13" i="1"/>
  <c r="B15" i="1" l="1"/>
  <c r="C5" i="5"/>
  <c r="D5" i="5" s="1"/>
  <c r="B17" i="1"/>
  <c r="B16" i="1"/>
  <c r="B16" i="4"/>
  <c r="B15" i="4"/>
  <c r="C14" i="4"/>
  <c r="B14" i="4" s="1"/>
  <c r="C16" i="4"/>
  <c r="C15" i="4"/>
  <c r="C12" i="4"/>
  <c r="B5" i="5" s="1"/>
</calcChain>
</file>

<file path=xl/sharedStrings.xml><?xml version="1.0" encoding="utf-8"?>
<sst xmlns="http://schemas.openxmlformats.org/spreadsheetml/2006/main" count="80" uniqueCount="41">
  <si>
    <t>Electricity (kWh)</t>
  </si>
  <si>
    <t>Natural Gas (kWh)</t>
  </si>
  <si>
    <t>Water (m3)</t>
  </si>
  <si>
    <t>Water Treatment (m3)</t>
  </si>
  <si>
    <t>Petrol (litres)</t>
  </si>
  <si>
    <t>Diesel (litres)</t>
  </si>
  <si>
    <t>Total emissions from sites</t>
  </si>
  <si>
    <t>Total emissions from vehicles</t>
  </si>
  <si>
    <t>Total (kg CO2e)</t>
  </si>
  <si>
    <t>Energy</t>
  </si>
  <si>
    <t>Fuel</t>
  </si>
  <si>
    <t>Water</t>
  </si>
  <si>
    <t>Petrol</t>
  </si>
  <si>
    <t>Off road Fuel</t>
  </si>
  <si>
    <t>Diesel</t>
  </si>
  <si>
    <t>Card Fees</t>
  </si>
  <si>
    <t>Total</t>
  </si>
  <si>
    <t>Retail Fee</t>
  </si>
  <si>
    <t>Water &amp; Waste Charges</t>
  </si>
  <si>
    <t>Gas Charges</t>
  </si>
  <si>
    <t>Standing Charges</t>
  </si>
  <si>
    <t>CCL</t>
  </si>
  <si>
    <t>Electricity Charges</t>
  </si>
  <si>
    <t>Standing Charge</t>
  </si>
  <si>
    <t>Feed In</t>
  </si>
  <si>
    <t>ITEMS</t>
  </si>
  <si>
    <t>£ COST</t>
  </si>
  <si>
    <t>kg CO2e</t>
  </si>
  <si>
    <t>294877 kWh</t>
  </si>
  <si>
    <t>13739 m3</t>
  </si>
  <si>
    <t>13206 m3</t>
  </si>
  <si>
    <t>1985 L</t>
  </si>
  <si>
    <t>Figures: 2017-2019</t>
  </si>
  <si>
    <t>Figures: 2017 Baseline</t>
  </si>
  <si>
    <t>15262 L</t>
  </si>
  <si>
    <t>Shell GTL (litres)</t>
  </si>
  <si>
    <t>2000 L</t>
  </si>
  <si>
    <t>Shell GTL Fuel</t>
  </si>
  <si>
    <t>Red Diesel (Off Road)</t>
  </si>
  <si>
    <t>116389.6 kWh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</si>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</sst>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NumberFormat="1" applyFont="1" applyBorder="1" applyAlignment="1">
      <alignment horizontal="right"/>
    </xf>
    <xf numFmtId="0" fontId="3" fillId="2" borderId="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6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2" xfId="0" applyFont="1" applyBorder="1"/>
    <xf numFmtId="164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2" fillId="0" borderId="7" xfId="0" applyFont="1" applyBorder="1"/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0" fillId="0" borderId="10" xfId="0" applyFont="1" applyBorder="1"/>
    <xf numFmtId="164" fontId="4" fillId="2" borderId="1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0" fontId="3" fillId="2" borderId="2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10" fontId="3" fillId="2" borderId="7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/>
    </xf>
    <xf numFmtId="0" fontId="0" fillId="0" borderId="2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 vertical="center"/>
    </xf>
    <xf numFmtId="0" fontId="2" fillId="0" borderId="7" xfId="0" applyNumberFormat="1" applyFont="1" applyBorder="1" applyAlignment="1">
      <alignment horizontal="right"/>
    </xf>
    <xf numFmtId="2" fontId="4" fillId="2" borderId="8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horizontal="right" vertical="center"/>
    </xf>
    <xf numFmtId="2" fontId="1" fillId="2" borderId="8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Border="1" applyAlignment="1">
      <alignment horizontal="right" vertical="top"/>
    </xf>
    <xf numFmtId="10" fontId="0" fillId="0" borderId="0" xfId="0" applyNumberFormat="1" applyFont="1" applyBorder="1"/>
    <xf numFmtId="2" fontId="1" fillId="3" borderId="8" xfId="0" applyNumberFormat="1" applyFont="1" applyFill="1" applyBorder="1" applyAlignment="1">
      <alignment horizontal="right" vertical="center"/>
    </xf>
    <xf numFmtId="0" fontId="0" fillId="0" borderId="7" xfId="0" applyFont="1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0" fillId="0" borderId="12" xfId="0" applyNumberFormat="1" applyBorder="1"/>
    <xf numFmtId="10" fontId="0" fillId="0" borderId="12" xfId="0" applyNumberFormat="1" applyBorder="1"/>
    <xf numFmtId="0" fontId="2" fillId="0" borderId="12" xfId="0" applyFont="1" applyBorder="1"/>
    <xf numFmtId="2" fontId="2" fillId="0" borderId="12" xfId="0" applyNumberFormat="1" applyFont="1" applyBorder="1"/>
    <xf numFmtId="10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I10" sqref="I10"/>
    </sheetView>
  </sheetViews>
  <sheetFormatPr defaultRowHeight="15" x14ac:dyDescent="0.25"/>
  <cols>
    <col min="1" max="1" width="27.7109375" bestFit="1" customWidth="1"/>
    <col min="2" max="2" width="12" bestFit="1" customWidth="1"/>
    <col min="3" max="3" width="9.5703125" bestFit="1" customWidth="1"/>
    <col min="4" max="4" width="13.28515625" bestFit="1" customWidth="1"/>
  </cols>
  <sheetData>
    <row r="1" spans="1:4" x14ac:dyDescent="0.25">
      <c r="A1" s="51"/>
      <c r="B1" s="52">
        <v>2017</v>
      </c>
      <c r="C1" s="52">
        <v>2019</v>
      </c>
      <c r="D1" s="52" t="s">
        <v>40</v>
      </c>
    </row>
    <row r="2" spans="1:4" x14ac:dyDescent="0.25">
      <c r="A2" s="51"/>
      <c r="B2" s="51"/>
      <c r="C2" s="51"/>
      <c r="D2" s="51"/>
    </row>
    <row r="3" spans="1:4" x14ac:dyDescent="0.25">
      <c r="A3" s="51" t="s">
        <v>6</v>
      </c>
      <c r="B3" s="53">
        <f>'2017 Baseline'!C10</f>
        <v>114534.60888020947</v>
      </c>
      <c r="C3" s="53">
        <f>'2017-2019'!C11</f>
        <v>98038.391759999999</v>
      </c>
      <c r="D3" s="54">
        <f>SUM(B3-C3)/B3</f>
        <v>0.1440282311302315</v>
      </c>
    </row>
    <row r="4" spans="1:4" x14ac:dyDescent="0.25">
      <c r="A4" s="51" t="s">
        <v>7</v>
      </c>
      <c r="B4" s="53">
        <f>'2017 Baseline'!C11</f>
        <v>61754.054534763069</v>
      </c>
      <c r="C4" s="53">
        <f>'2017-2019'!C12</f>
        <v>43976.251220000006</v>
      </c>
      <c r="D4" s="54">
        <f>SUM(B4-C4)/B4</f>
        <v>0.28788074643350658</v>
      </c>
    </row>
    <row r="5" spans="1:4" x14ac:dyDescent="0.25">
      <c r="A5" s="55" t="s">
        <v>8</v>
      </c>
      <c r="B5" s="56">
        <f>'2017 Baseline'!C12</f>
        <v>176288.66341497254</v>
      </c>
      <c r="C5" s="56">
        <f>'2017-2019'!C13</f>
        <v>142014.64298</v>
      </c>
      <c r="D5" s="57">
        <f>SUM(B5-C5)/B5</f>
        <v>0.19441987800595906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F21" sqref="F21"/>
    </sheetView>
  </sheetViews>
  <sheetFormatPr defaultRowHeight="15" x14ac:dyDescent="0.25"/>
  <cols>
    <col min="1" max="1" width="31" style="4" customWidth="1"/>
    <col min="2" max="2" width="16.42578125" style="5" customWidth="1"/>
    <col min="3" max="3" width="16.7109375" style="5" customWidth="1"/>
    <col min="4" max="4" width="9.5703125" style="5" bestFit="1" customWidth="1"/>
    <col min="5" max="16384" width="9.140625" style="5"/>
  </cols>
  <sheetData>
    <row r="1" spans="1:4" s="46" customFormat="1" ht="18.75" x14ac:dyDescent="0.3">
      <c r="A1" s="45" t="s">
        <v>33</v>
      </c>
    </row>
    <row r="2" spans="1:4" s="1" customFormat="1" ht="22.5" customHeight="1" x14ac:dyDescent="0.25">
      <c r="A2" s="2"/>
      <c r="C2" s="3" t="s">
        <v>27</v>
      </c>
    </row>
    <row r="3" spans="1:4" x14ac:dyDescent="0.25">
      <c r="A3" s="28" t="s">
        <v>0</v>
      </c>
      <c r="B3" s="43">
        <v>147301.79999999999</v>
      </c>
      <c r="C3" s="44">
        <v>51785.420808000003</v>
      </c>
    </row>
    <row r="4" spans="1:4" x14ac:dyDescent="0.25">
      <c r="A4" s="31" t="s">
        <v>1</v>
      </c>
      <c r="B4" s="7">
        <v>294027.34000000003</v>
      </c>
      <c r="C4" s="40">
        <v>54149.247832209476</v>
      </c>
    </row>
    <row r="5" spans="1:4" x14ac:dyDescent="0.25">
      <c r="A5" s="31" t="s">
        <v>2</v>
      </c>
      <c r="B5" s="7">
        <v>8504.6200000000008</v>
      </c>
      <c r="C5" s="40">
        <v>2925.5892799999992</v>
      </c>
    </row>
    <row r="6" spans="1:4" x14ac:dyDescent="0.25">
      <c r="A6" s="31" t="s">
        <v>3</v>
      </c>
      <c r="B6" s="47">
        <v>8014.62</v>
      </c>
      <c r="C6" s="40">
        <v>5674.3509599999988</v>
      </c>
    </row>
    <row r="7" spans="1:4" x14ac:dyDescent="0.25">
      <c r="A7" s="31" t="s">
        <v>4</v>
      </c>
      <c r="B7" s="7">
        <v>2564.62</v>
      </c>
      <c r="C7" s="40">
        <v>5900.5475500584325</v>
      </c>
    </row>
    <row r="8" spans="1:4" x14ac:dyDescent="0.25">
      <c r="A8" s="33" t="s">
        <v>5</v>
      </c>
      <c r="B8" s="41">
        <v>20903.79</v>
      </c>
      <c r="C8" s="42">
        <v>55853.506984704632</v>
      </c>
    </row>
    <row r="10" spans="1:4" x14ac:dyDescent="0.25">
      <c r="A10" s="28" t="s">
        <v>6</v>
      </c>
      <c r="B10" s="36"/>
      <c r="C10" s="30">
        <v>114534.60888020947</v>
      </c>
      <c r="D10" s="16"/>
    </row>
    <row r="11" spans="1:4" x14ac:dyDescent="0.25">
      <c r="A11" s="31" t="s">
        <v>7</v>
      </c>
      <c r="B11" s="6"/>
      <c r="C11" s="32">
        <v>61754.054534763069</v>
      </c>
      <c r="D11" s="16"/>
    </row>
    <row r="12" spans="1:4" s="1" customFormat="1" x14ac:dyDescent="0.25">
      <c r="A12" s="37" t="s">
        <v>8</v>
      </c>
      <c r="B12" s="38"/>
      <c r="C12" s="39">
        <f>SUM(C10:C11)</f>
        <v>176288.66341497254</v>
      </c>
    </row>
    <row r="13" spans="1:4" x14ac:dyDescent="0.25">
      <c r="C13" s="16"/>
    </row>
    <row r="14" spans="1:4" x14ac:dyDescent="0.25">
      <c r="A14" s="28" t="s">
        <v>9</v>
      </c>
      <c r="B14" s="29">
        <f>C14/C12</f>
        <v>0.60091594427059591</v>
      </c>
      <c r="C14" s="30">
        <f>C3+C4</f>
        <v>105934.66864020948</v>
      </c>
    </row>
    <row r="15" spans="1:4" x14ac:dyDescent="0.25">
      <c r="A15" s="31" t="s">
        <v>10</v>
      </c>
      <c r="B15" s="8">
        <f>C15/C12</f>
        <v>0.35030076998994464</v>
      </c>
      <c r="C15" s="32">
        <f>C7+C8</f>
        <v>61754.054534763069</v>
      </c>
    </row>
    <row r="16" spans="1:4" x14ac:dyDescent="0.25">
      <c r="A16" s="33" t="s">
        <v>11</v>
      </c>
      <c r="B16" s="34">
        <f>C16/C12</f>
        <v>4.8783285739459455E-2</v>
      </c>
      <c r="C16" s="35">
        <f>C5+C6</f>
        <v>8599.9402399999981</v>
      </c>
    </row>
    <row r="19" spans="1:5" s="1" customFormat="1" x14ac:dyDescent="0.25">
      <c r="A19" s="2" t="s">
        <v>25</v>
      </c>
      <c r="C19" s="3" t="s">
        <v>26</v>
      </c>
    </row>
    <row r="20" spans="1:5" x14ac:dyDescent="0.25">
      <c r="A20" s="17" t="s">
        <v>12</v>
      </c>
      <c r="B20" s="18"/>
      <c r="C20" s="19">
        <v>0</v>
      </c>
    </row>
    <row r="21" spans="1:5" x14ac:dyDescent="0.25">
      <c r="A21" s="20" t="s">
        <v>14</v>
      </c>
      <c r="C21" s="21">
        <v>0</v>
      </c>
      <c r="D21" s="11"/>
      <c r="E21" s="11"/>
    </row>
    <row r="22" spans="1:5" x14ac:dyDescent="0.25">
      <c r="A22" s="20" t="s">
        <v>15</v>
      </c>
      <c r="C22" s="21">
        <v>0</v>
      </c>
    </row>
    <row r="23" spans="1:5" s="1" customFormat="1" x14ac:dyDescent="0.25">
      <c r="A23" s="22" t="s">
        <v>16</v>
      </c>
      <c r="B23" s="23"/>
      <c r="C23" s="24">
        <v>18294.900000000001</v>
      </c>
    </row>
    <row r="24" spans="1:5" x14ac:dyDescent="0.25">
      <c r="A24" s="9"/>
      <c r="C24" s="10"/>
    </row>
    <row r="25" spans="1:5" x14ac:dyDescent="0.25">
      <c r="A25" s="25" t="s">
        <v>13</v>
      </c>
      <c r="B25" s="26"/>
      <c r="C25" s="27">
        <v>3426.32</v>
      </c>
    </row>
    <row r="26" spans="1:5" x14ac:dyDescent="0.25">
      <c r="A26" s="11"/>
      <c r="C26" s="13"/>
    </row>
    <row r="27" spans="1:5" x14ac:dyDescent="0.25">
      <c r="A27" s="17" t="s">
        <v>18</v>
      </c>
      <c r="B27" s="18"/>
      <c r="C27" s="19">
        <v>0</v>
      </c>
    </row>
    <row r="28" spans="1:5" x14ac:dyDescent="0.25">
      <c r="A28" s="20" t="s">
        <v>17</v>
      </c>
      <c r="C28" s="21">
        <v>0</v>
      </c>
    </row>
    <row r="29" spans="1:5" s="1" customFormat="1" x14ac:dyDescent="0.25">
      <c r="A29" s="22" t="s">
        <v>16</v>
      </c>
      <c r="B29" s="23"/>
      <c r="C29" s="24">
        <v>23835.42</v>
      </c>
      <c r="D29" s="12"/>
      <c r="E29" s="12"/>
    </row>
    <row r="30" spans="1:5" x14ac:dyDescent="0.25">
      <c r="A30" s="11"/>
      <c r="C30" s="13"/>
      <c r="D30" s="11"/>
      <c r="E30" s="11"/>
    </row>
    <row r="31" spans="1:5" x14ac:dyDescent="0.25">
      <c r="A31" s="17" t="s">
        <v>19</v>
      </c>
      <c r="B31" s="18"/>
      <c r="C31" s="19">
        <v>0</v>
      </c>
      <c r="D31" s="11"/>
      <c r="E31" s="11"/>
    </row>
    <row r="32" spans="1:5" x14ac:dyDescent="0.25">
      <c r="A32" s="20" t="s">
        <v>20</v>
      </c>
      <c r="C32" s="21">
        <v>0</v>
      </c>
      <c r="D32" s="11"/>
      <c r="E32" s="11"/>
    </row>
    <row r="33" spans="1:5" x14ac:dyDescent="0.25">
      <c r="A33" s="20" t="s">
        <v>21</v>
      </c>
      <c r="C33" s="21">
        <v>0</v>
      </c>
      <c r="D33" s="11"/>
      <c r="E33" s="11"/>
    </row>
    <row r="34" spans="1:5" s="1" customFormat="1" x14ac:dyDescent="0.25">
      <c r="A34" s="22" t="s">
        <v>16</v>
      </c>
      <c r="B34" s="23"/>
      <c r="C34" s="24">
        <v>14619.36</v>
      </c>
      <c r="D34" s="12"/>
      <c r="E34" s="12"/>
    </row>
    <row r="35" spans="1:5" x14ac:dyDescent="0.25">
      <c r="A35" s="14"/>
      <c r="C35" s="15"/>
    </row>
    <row r="36" spans="1:5" x14ac:dyDescent="0.25">
      <c r="A36" s="17" t="s">
        <v>22</v>
      </c>
      <c r="B36" s="18"/>
      <c r="C36" s="19">
        <v>0</v>
      </c>
    </row>
    <row r="37" spans="1:5" x14ac:dyDescent="0.25">
      <c r="A37" s="20" t="s">
        <v>23</v>
      </c>
      <c r="C37" s="21">
        <v>0</v>
      </c>
    </row>
    <row r="38" spans="1:5" x14ac:dyDescent="0.25">
      <c r="A38" s="20" t="s">
        <v>24</v>
      </c>
      <c r="C38" s="21">
        <v>0</v>
      </c>
    </row>
    <row r="39" spans="1:5" x14ac:dyDescent="0.25">
      <c r="A39" s="20" t="s">
        <v>21</v>
      </c>
      <c r="C39" s="21">
        <v>0</v>
      </c>
    </row>
    <row r="40" spans="1:5" s="1" customFormat="1" x14ac:dyDescent="0.25">
      <c r="A40" s="22" t="s">
        <v>16</v>
      </c>
      <c r="B40" s="23"/>
      <c r="C40" s="24">
        <v>16075.03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" workbookViewId="0">
      <selection activeCell="G21" sqref="G21"/>
    </sheetView>
  </sheetViews>
  <sheetFormatPr defaultRowHeight="15" x14ac:dyDescent="0.25"/>
  <cols>
    <col min="1" max="1" width="31" style="4" customWidth="1"/>
    <col min="2" max="2" width="16.42578125" style="5" customWidth="1"/>
    <col min="3" max="3" width="16.7109375" style="5" customWidth="1"/>
    <col min="4" max="8" width="9.140625" style="5"/>
    <col min="9" max="9" width="9.5703125" style="5" bestFit="1" customWidth="1"/>
    <col min="10" max="16384" width="9.140625" style="5"/>
  </cols>
  <sheetData>
    <row r="1" spans="1:3" s="46" customFormat="1" ht="18.75" x14ac:dyDescent="0.3">
      <c r="A1" s="45" t="s">
        <v>32</v>
      </c>
    </row>
    <row r="2" spans="1:3" s="1" customFormat="1" ht="22.5" customHeight="1" x14ac:dyDescent="0.25">
      <c r="A2" s="2"/>
      <c r="C2" s="3" t="s">
        <v>27</v>
      </c>
    </row>
    <row r="3" spans="1:3" x14ac:dyDescent="0.25">
      <c r="A3" s="28" t="s">
        <v>0</v>
      </c>
      <c r="B3" s="43" t="s">
        <v>39</v>
      </c>
      <c r="C3" s="44">
        <v>29749.181759999999</v>
      </c>
    </row>
    <row r="4" spans="1:3" x14ac:dyDescent="0.25">
      <c r="A4" s="31" t="s">
        <v>1</v>
      </c>
      <c r="B4" s="7" t="s">
        <v>28</v>
      </c>
      <c r="C4" s="40">
        <v>54213.14</v>
      </c>
    </row>
    <row r="5" spans="1:3" x14ac:dyDescent="0.25">
      <c r="A5" s="31" t="s">
        <v>2</v>
      </c>
      <c r="B5" s="7" t="s">
        <v>29</v>
      </c>
      <c r="C5" s="40">
        <v>4726.22</v>
      </c>
    </row>
    <row r="6" spans="1:3" x14ac:dyDescent="0.25">
      <c r="A6" s="31" t="s">
        <v>3</v>
      </c>
      <c r="B6" s="7" t="s">
        <v>30</v>
      </c>
      <c r="C6" s="40">
        <v>9349.85</v>
      </c>
    </row>
    <row r="7" spans="1:3" x14ac:dyDescent="0.25">
      <c r="A7" s="31" t="s">
        <v>4</v>
      </c>
      <c r="B7" s="7" t="s">
        <v>31</v>
      </c>
      <c r="C7" s="40">
        <v>4384.9444000000003</v>
      </c>
    </row>
    <row r="8" spans="1:3" x14ac:dyDescent="0.25">
      <c r="A8" s="31" t="s">
        <v>5</v>
      </c>
      <c r="B8" s="7" t="s">
        <v>34</v>
      </c>
      <c r="C8" s="40">
        <v>39591.306820000005</v>
      </c>
    </row>
    <row r="9" spans="1:3" x14ac:dyDescent="0.25">
      <c r="A9" s="33" t="s">
        <v>35</v>
      </c>
      <c r="B9" s="41" t="s">
        <v>36</v>
      </c>
      <c r="C9" s="49"/>
    </row>
    <row r="11" spans="1:3" x14ac:dyDescent="0.25">
      <c r="A11" s="28" t="s">
        <v>6</v>
      </c>
      <c r="B11" s="36"/>
      <c r="C11" s="30">
        <f>SUM(C3:C6)</f>
        <v>98038.391759999999</v>
      </c>
    </row>
    <row r="12" spans="1:3" x14ac:dyDescent="0.25">
      <c r="A12" s="31" t="s">
        <v>7</v>
      </c>
      <c r="B12" s="6"/>
      <c r="C12" s="32">
        <f>SUM(C7:C9)</f>
        <v>43976.251220000006</v>
      </c>
    </row>
    <row r="13" spans="1:3" s="1" customFormat="1" x14ac:dyDescent="0.25">
      <c r="A13" s="37" t="s">
        <v>8</v>
      </c>
      <c r="B13" s="38"/>
      <c r="C13" s="39">
        <f>SUM(C11:C12)</f>
        <v>142014.64298</v>
      </c>
    </row>
    <row r="14" spans="1:3" x14ac:dyDescent="0.25">
      <c r="C14" s="16"/>
    </row>
    <row r="15" spans="1:3" x14ac:dyDescent="0.25">
      <c r="A15" s="28" t="s">
        <v>9</v>
      </c>
      <c r="B15" s="29">
        <f>C15/C13</f>
        <v>0.59122298939148443</v>
      </c>
      <c r="C15" s="30">
        <f>SUM(C3:C4)</f>
        <v>83962.321759999992</v>
      </c>
    </row>
    <row r="16" spans="1:3" x14ac:dyDescent="0.25">
      <c r="A16" s="31" t="s">
        <v>10</v>
      </c>
      <c r="B16" s="8">
        <f>C16/C13</f>
        <v>0.30965997799391154</v>
      </c>
      <c r="C16" s="32">
        <f>SUM(C7:C9)</f>
        <v>43976.251220000006</v>
      </c>
    </row>
    <row r="17" spans="1:5" x14ac:dyDescent="0.25">
      <c r="A17" s="33" t="s">
        <v>11</v>
      </c>
      <c r="B17" s="34">
        <f>C17/C13</f>
        <v>9.9117032614603973E-2</v>
      </c>
      <c r="C17" s="35">
        <f>SUM(C5:C6)</f>
        <v>14076.07</v>
      </c>
    </row>
    <row r="18" spans="1:5" x14ac:dyDescent="0.25">
      <c r="B18" s="48"/>
      <c r="C18" s="16"/>
    </row>
    <row r="20" spans="1:5" s="1" customFormat="1" x14ac:dyDescent="0.25">
      <c r="A20" s="2" t="s">
        <v>25</v>
      </c>
      <c r="C20" s="3" t="s">
        <v>26</v>
      </c>
    </row>
    <row r="21" spans="1:5" x14ac:dyDescent="0.25">
      <c r="A21" s="17" t="s">
        <v>12</v>
      </c>
      <c r="B21" s="18"/>
      <c r="C21" s="19">
        <v>2064.06</v>
      </c>
    </row>
    <row r="22" spans="1:5" x14ac:dyDescent="0.25">
      <c r="A22" s="20" t="s">
        <v>14</v>
      </c>
      <c r="C22" s="21">
        <v>14409.73</v>
      </c>
      <c r="D22" s="11"/>
      <c r="E22" s="11"/>
    </row>
    <row r="23" spans="1:5" x14ac:dyDescent="0.25">
      <c r="A23" s="20" t="s">
        <v>15</v>
      </c>
      <c r="C23" s="21">
        <v>741.6</v>
      </c>
    </row>
    <row r="24" spans="1:5" s="1" customFormat="1" x14ac:dyDescent="0.25">
      <c r="A24" s="22" t="s">
        <v>16</v>
      </c>
      <c r="B24" s="23"/>
      <c r="C24" s="24">
        <f>SUM(C21:C23)</f>
        <v>17215.39</v>
      </c>
    </row>
    <row r="25" spans="1:5" x14ac:dyDescent="0.25">
      <c r="A25" s="9"/>
      <c r="C25" s="10"/>
    </row>
    <row r="26" spans="1:5" x14ac:dyDescent="0.25">
      <c r="A26" s="17" t="s">
        <v>38</v>
      </c>
      <c r="B26" s="18"/>
      <c r="C26" s="19">
        <v>1631.3</v>
      </c>
    </row>
    <row r="27" spans="1:5" x14ac:dyDescent="0.25">
      <c r="A27" s="20" t="s">
        <v>37</v>
      </c>
      <c r="C27" s="21">
        <v>1480</v>
      </c>
    </row>
    <row r="28" spans="1:5" x14ac:dyDescent="0.25">
      <c r="A28" s="22" t="s">
        <v>16</v>
      </c>
      <c r="B28" s="50"/>
      <c r="C28" s="24">
        <f>SUM(C26:C27)</f>
        <v>3111.3</v>
      </c>
    </row>
    <row r="29" spans="1:5" x14ac:dyDescent="0.25">
      <c r="A29" s="11"/>
      <c r="C29" s="13"/>
    </row>
    <row r="30" spans="1:5" x14ac:dyDescent="0.25">
      <c r="A30" s="17" t="s">
        <v>18</v>
      </c>
      <c r="B30" s="18"/>
      <c r="C30" s="19">
        <v>28318.06</v>
      </c>
    </row>
    <row r="31" spans="1:5" x14ac:dyDescent="0.25">
      <c r="A31" s="20" t="s">
        <v>17</v>
      </c>
      <c r="C31" s="21">
        <v>1432.99</v>
      </c>
    </row>
    <row r="32" spans="1:5" s="1" customFormat="1" x14ac:dyDescent="0.25">
      <c r="A32" s="22" t="s">
        <v>16</v>
      </c>
      <c r="B32" s="23"/>
      <c r="C32" s="24">
        <f>SUM(C30:C31)</f>
        <v>29751.050000000003</v>
      </c>
      <c r="D32" s="12"/>
      <c r="E32" s="12"/>
    </row>
    <row r="33" spans="1:5" x14ac:dyDescent="0.25">
      <c r="A33" s="11"/>
      <c r="C33" s="13"/>
      <c r="D33" s="11"/>
      <c r="E33" s="11"/>
    </row>
    <row r="34" spans="1:5" x14ac:dyDescent="0.25">
      <c r="A34" s="17" t="s">
        <v>19</v>
      </c>
      <c r="B34" s="18"/>
      <c r="C34" s="19">
        <v>11794.76</v>
      </c>
      <c r="D34" s="11"/>
      <c r="E34" s="11"/>
    </row>
    <row r="35" spans="1:5" x14ac:dyDescent="0.25">
      <c r="A35" s="20" t="s">
        <v>20</v>
      </c>
      <c r="C35" s="21">
        <v>1114.53</v>
      </c>
      <c r="D35" s="11"/>
      <c r="E35" s="11"/>
    </row>
    <row r="36" spans="1:5" x14ac:dyDescent="0.25">
      <c r="A36" s="20" t="s">
        <v>21</v>
      </c>
      <c r="C36" s="21">
        <v>628.73</v>
      </c>
      <c r="D36" s="11"/>
      <c r="E36" s="11"/>
    </row>
    <row r="37" spans="1:5" s="1" customFormat="1" x14ac:dyDescent="0.25">
      <c r="A37" s="22" t="s">
        <v>16</v>
      </c>
      <c r="B37" s="23"/>
      <c r="C37" s="24">
        <f>SUM(C34:C36)</f>
        <v>13538.02</v>
      </c>
      <c r="D37" s="12"/>
      <c r="E37" s="12"/>
    </row>
    <row r="38" spans="1:5" x14ac:dyDescent="0.25">
      <c r="A38" s="14"/>
      <c r="C38" s="15"/>
    </row>
    <row r="39" spans="1:5" x14ac:dyDescent="0.25">
      <c r="A39" s="17" t="s">
        <v>22</v>
      </c>
      <c r="B39" s="18"/>
      <c r="C39" s="19">
        <v>13610.6</v>
      </c>
    </row>
    <row r="40" spans="1:5" x14ac:dyDescent="0.25">
      <c r="A40" s="20" t="s">
        <v>23</v>
      </c>
      <c r="C40" s="21">
        <v>1728.38</v>
      </c>
    </row>
    <row r="41" spans="1:5" x14ac:dyDescent="0.25">
      <c r="A41" s="20" t="s">
        <v>24</v>
      </c>
      <c r="C41" s="21">
        <v>392.38</v>
      </c>
    </row>
    <row r="42" spans="1:5" x14ac:dyDescent="0.25">
      <c r="A42" s="20" t="s">
        <v>21</v>
      </c>
      <c r="C42" s="21">
        <v>421.52</v>
      </c>
    </row>
    <row r="43" spans="1:5" s="1" customFormat="1" x14ac:dyDescent="0.25">
      <c r="A43" s="22" t="s">
        <v>16</v>
      </c>
      <c r="B43" s="23"/>
      <c r="C43" s="24">
        <f>SUM(C39:C42)</f>
        <v>16152.88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2017 Baseline</vt:lpstr>
      <vt:lpstr>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Accounts</cp:lastModifiedBy>
  <dcterms:created xsi:type="dcterms:W3CDTF">2020-07-05T08:54:44Z</dcterms:created>
  <dcterms:modified xsi:type="dcterms:W3CDTF">2020-07-09T15:38:37Z</dcterms:modified>
</cp:coreProperties>
</file>